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290" windowHeight="10050" activeTab="0"/>
  </bookViews>
  <sheets>
    <sheet name="Ortsnamen" sheetId="1" r:id="rId1"/>
    <sheet name="Listen" sheetId="2" r:id="rId2"/>
    <sheet name="Counter" sheetId="3" r:id="rId3"/>
  </sheets>
  <definedNames/>
  <calcPr fullCalcOnLoad="1"/>
</workbook>
</file>

<file path=xl/sharedStrings.xml><?xml version="1.0" encoding="utf-8"?>
<sst xmlns="http://schemas.openxmlformats.org/spreadsheetml/2006/main" count="456" uniqueCount="375">
  <si>
    <t>Klein</t>
  </si>
  <si>
    <t>Groß</t>
  </si>
  <si>
    <t>Ober</t>
  </si>
  <si>
    <t>Unter</t>
  </si>
  <si>
    <t>Neu</t>
  </si>
  <si>
    <t>Alt</t>
  </si>
  <si>
    <t>Hinter</t>
  </si>
  <si>
    <t>Schne</t>
  </si>
  <si>
    <t>Wilk</t>
  </si>
  <si>
    <t>Wil</t>
  </si>
  <si>
    <t>Hoch</t>
  </si>
  <si>
    <t>fer</t>
  </si>
  <si>
    <t>pfer</t>
  </si>
  <si>
    <t>man</t>
  </si>
  <si>
    <t>Rein</t>
  </si>
  <si>
    <t>dingen</t>
  </si>
  <si>
    <t>dillen</t>
  </si>
  <si>
    <t>hausen</t>
  </si>
  <si>
    <t>hafen</t>
  </si>
  <si>
    <t>haven</t>
  </si>
  <si>
    <t>dorf</t>
  </si>
  <si>
    <t>stadt</t>
  </si>
  <si>
    <t>Weit</t>
  </si>
  <si>
    <t>weit</t>
  </si>
  <si>
    <t>Vorwort</t>
  </si>
  <si>
    <t>1. Silbe</t>
  </si>
  <si>
    <t>2. Silbe</t>
  </si>
  <si>
    <t>3. Silbe</t>
  </si>
  <si>
    <t>Anzahl</t>
  </si>
  <si>
    <t>Verwenden</t>
  </si>
  <si>
    <t>Auswahl</t>
  </si>
  <si>
    <t>Wort</t>
  </si>
  <si>
    <t>heim</t>
  </si>
  <si>
    <t>Wes</t>
  </si>
  <si>
    <t>sel</t>
  </si>
  <si>
    <t>And</t>
  </si>
  <si>
    <t>orb</t>
  </si>
  <si>
    <t>el</t>
  </si>
  <si>
    <t>al</t>
  </si>
  <si>
    <t>er</t>
  </si>
  <si>
    <t>Breit</t>
  </si>
  <si>
    <t>Chan</t>
  </si>
  <si>
    <t>Dam</t>
  </si>
  <si>
    <t>damm</t>
  </si>
  <si>
    <t>dam</t>
  </si>
  <si>
    <t>dan</t>
  </si>
  <si>
    <t>mer</t>
  </si>
  <si>
    <t>meer</t>
  </si>
  <si>
    <t>Rom</t>
  </si>
  <si>
    <t>rom</t>
  </si>
  <si>
    <t>Ein</t>
  </si>
  <si>
    <t>Flan</t>
  </si>
  <si>
    <t>Fran</t>
  </si>
  <si>
    <t>Fin</t>
  </si>
  <si>
    <t>fin</t>
  </si>
  <si>
    <t>der</t>
  </si>
  <si>
    <t>Nord</t>
  </si>
  <si>
    <t>Süd</t>
  </si>
  <si>
    <t>West</t>
  </si>
  <si>
    <t>Ost</t>
  </si>
  <si>
    <t>Win</t>
  </si>
  <si>
    <t>winkel</t>
  </si>
  <si>
    <t>bach</t>
  </si>
  <si>
    <t>Grau</t>
  </si>
  <si>
    <t>nau</t>
  </si>
  <si>
    <t>e</t>
  </si>
  <si>
    <t>a</t>
  </si>
  <si>
    <t>o</t>
  </si>
  <si>
    <t>Jen</t>
  </si>
  <si>
    <t>sen</t>
  </si>
  <si>
    <t>Arn</t>
  </si>
  <si>
    <t>Kam</t>
  </si>
  <si>
    <t>kamm</t>
  </si>
  <si>
    <t>Hal</t>
  </si>
  <si>
    <t>Lei</t>
  </si>
  <si>
    <t>Lau</t>
  </si>
  <si>
    <t>Man</t>
  </si>
  <si>
    <t>Nau</t>
  </si>
  <si>
    <t>Ol</t>
  </si>
  <si>
    <t>Om</t>
  </si>
  <si>
    <t>Pas</t>
  </si>
  <si>
    <t>pass</t>
  </si>
  <si>
    <t>Qua</t>
  </si>
  <si>
    <t>Qui</t>
  </si>
  <si>
    <t>Rau</t>
  </si>
  <si>
    <t>Ren</t>
  </si>
  <si>
    <t>Sel</t>
  </si>
  <si>
    <t>Tau</t>
  </si>
  <si>
    <t>Heh</t>
  </si>
  <si>
    <t>len</t>
  </si>
  <si>
    <t>ste</t>
  </si>
  <si>
    <t>Föhr</t>
  </si>
  <si>
    <t>werder</t>
  </si>
  <si>
    <t>Bo</t>
  </si>
  <si>
    <t>den</t>
  </si>
  <si>
    <t>Das</t>
  </si>
  <si>
    <t>pe</t>
  </si>
  <si>
    <t>Weiler</t>
  </si>
  <si>
    <t>Dorf</t>
  </si>
  <si>
    <t>Flecken</t>
  </si>
  <si>
    <t>Gehöft</t>
  </si>
  <si>
    <t>wil</t>
  </si>
  <si>
    <t>viller</t>
  </si>
  <si>
    <t>Ortschaft</t>
  </si>
  <si>
    <t>Min. Haus</t>
  </si>
  <si>
    <t>Mas. Haus</t>
  </si>
  <si>
    <t>Kleinstadt</t>
  </si>
  <si>
    <t>Stadt</t>
  </si>
  <si>
    <t>Großstadt</t>
  </si>
  <si>
    <t>Metropole</t>
  </si>
  <si>
    <t>Min. Gasthaus</t>
  </si>
  <si>
    <t>Max. Gasthaus</t>
  </si>
  <si>
    <t>Min. Handwerk</t>
  </si>
  <si>
    <t>Max. Handwerk</t>
  </si>
  <si>
    <t>Art</t>
  </si>
  <si>
    <t>%</t>
  </si>
  <si>
    <t>Häuser</t>
  </si>
  <si>
    <t>Handwerker</t>
  </si>
  <si>
    <t>Gaststätten</t>
  </si>
  <si>
    <t>Spalte</t>
  </si>
  <si>
    <t>ein</t>
  </si>
  <si>
    <t>eine</t>
  </si>
  <si>
    <t>Text</t>
  </si>
  <si>
    <t>thal</t>
  </si>
  <si>
    <t>burg</t>
  </si>
  <si>
    <t>wald</t>
  </si>
  <si>
    <t>Os</t>
  </si>
  <si>
    <t>ter</t>
  </si>
  <si>
    <t>Am</t>
  </si>
  <si>
    <t>Ur</t>
  </si>
  <si>
    <t>Ul</t>
  </si>
  <si>
    <t>me</t>
  </si>
  <si>
    <t>Um</t>
  </si>
  <si>
    <t>Van</t>
  </si>
  <si>
    <t>Vil</t>
  </si>
  <si>
    <t>Xan</t>
  </si>
  <si>
    <t>ten</t>
  </si>
  <si>
    <t>Xi</t>
  </si>
  <si>
    <t>Ya</t>
  </si>
  <si>
    <t>Yur</t>
  </si>
  <si>
    <t>Y</t>
  </si>
  <si>
    <t>A</t>
  </si>
  <si>
    <t>E</t>
  </si>
  <si>
    <t>I</t>
  </si>
  <si>
    <t>O</t>
  </si>
  <si>
    <t>U</t>
  </si>
  <si>
    <t>i</t>
  </si>
  <si>
    <t>u</t>
  </si>
  <si>
    <t>Il</t>
  </si>
  <si>
    <t>an</t>
  </si>
  <si>
    <t>bar</t>
  </si>
  <si>
    <t>bun</t>
  </si>
  <si>
    <t>chas</t>
  </si>
  <si>
    <t>chi</t>
  </si>
  <si>
    <t>furt</t>
  </si>
  <si>
    <t>gan</t>
  </si>
  <si>
    <t>gen</t>
  </si>
  <si>
    <t>le</t>
  </si>
  <si>
    <t>hol</t>
  </si>
  <si>
    <t>hu</t>
  </si>
  <si>
    <t>jen</t>
  </si>
  <si>
    <t>jas</t>
  </si>
  <si>
    <t>kau</t>
  </si>
  <si>
    <t>kir</t>
  </si>
  <si>
    <t>sus</t>
  </si>
  <si>
    <t>chen</t>
  </si>
  <si>
    <t>Kir</t>
  </si>
  <si>
    <t>na</t>
  </si>
  <si>
    <t>ni</t>
  </si>
  <si>
    <t>nol</t>
  </si>
  <si>
    <t>lingen</t>
  </si>
  <si>
    <t>um</t>
  </si>
  <si>
    <t>ur</t>
  </si>
  <si>
    <t>val</t>
  </si>
  <si>
    <t>ven</t>
  </si>
  <si>
    <t>vir</t>
  </si>
  <si>
    <t>vo</t>
  </si>
  <si>
    <t>wel</t>
  </si>
  <si>
    <t>wo</t>
  </si>
  <si>
    <t>wun</t>
  </si>
  <si>
    <t>xen</t>
  </si>
  <si>
    <t>xi</t>
  </si>
  <si>
    <t>y</t>
  </si>
  <si>
    <t>yar</t>
  </si>
  <si>
    <t>Yar</t>
  </si>
  <si>
    <t>yng</t>
  </si>
  <si>
    <t>ing</t>
  </si>
  <si>
    <t>Tu</t>
  </si>
  <si>
    <t>pfin</t>
  </si>
  <si>
    <t>chim</t>
  </si>
  <si>
    <t>feld</t>
  </si>
  <si>
    <t>Al</t>
  </si>
  <si>
    <t>Au</t>
  </si>
  <si>
    <t>rich</t>
  </si>
  <si>
    <t>mont</t>
  </si>
  <si>
    <t>sing</t>
  </si>
  <si>
    <t>Bar</t>
  </si>
  <si>
    <t>sche</t>
  </si>
  <si>
    <t>Bram</t>
  </si>
  <si>
    <t>Buch</t>
  </si>
  <si>
    <t>holz</t>
  </si>
  <si>
    <t>Burg</t>
  </si>
  <si>
    <t>de</t>
  </si>
  <si>
    <t>Du</t>
  </si>
  <si>
    <t>see</t>
  </si>
  <si>
    <t>Gan</t>
  </si>
  <si>
    <t>Georgs</t>
  </si>
  <si>
    <t>hütte</t>
  </si>
  <si>
    <t>Gif</t>
  </si>
  <si>
    <t>horn</t>
  </si>
  <si>
    <t>Mün</t>
  </si>
  <si>
    <t>ster</t>
  </si>
  <si>
    <t>Helm</t>
  </si>
  <si>
    <t>stedt</t>
  </si>
  <si>
    <t>Holz</t>
  </si>
  <si>
    <t>hagen</t>
  </si>
  <si>
    <t>zen</t>
  </si>
  <si>
    <t>La</t>
  </si>
  <si>
    <t>Lan</t>
  </si>
  <si>
    <t>ha</t>
  </si>
  <si>
    <t>Le</t>
  </si>
  <si>
    <t>Lehr</t>
  </si>
  <si>
    <t>te</t>
  </si>
  <si>
    <t>Mel</t>
  </si>
  <si>
    <t>pen</t>
  </si>
  <si>
    <t>Mep</t>
  </si>
  <si>
    <t>Nor</t>
  </si>
  <si>
    <t>ham</t>
  </si>
  <si>
    <t>ode</t>
  </si>
  <si>
    <t>Pa</t>
  </si>
  <si>
    <t>Pei</t>
  </si>
  <si>
    <t>ne</t>
  </si>
  <si>
    <t>Rin</t>
  </si>
  <si>
    <t>teln</t>
  </si>
  <si>
    <t>Ron</t>
  </si>
  <si>
    <t>nen</t>
  </si>
  <si>
    <t>berg</t>
  </si>
  <si>
    <t>Berg</t>
  </si>
  <si>
    <t>Schor</t>
  </si>
  <si>
    <t>See</t>
  </si>
  <si>
    <t>ve</t>
  </si>
  <si>
    <t>Sta</t>
  </si>
  <si>
    <t>Ül</t>
  </si>
  <si>
    <t>Va</t>
  </si>
  <si>
    <t>rel</t>
  </si>
  <si>
    <t>Vech</t>
  </si>
  <si>
    <t>ta</t>
  </si>
  <si>
    <t>Ver</t>
  </si>
  <si>
    <t>Wal</t>
  </si>
  <si>
    <t>Wals</t>
  </si>
  <si>
    <t>Wey</t>
  </si>
  <si>
    <t>he</t>
  </si>
  <si>
    <t>Wolf</t>
  </si>
  <si>
    <t>Wolfs</t>
  </si>
  <si>
    <t>Han</t>
  </si>
  <si>
    <t>no</t>
  </si>
  <si>
    <t>ver</t>
  </si>
  <si>
    <t>schweig</t>
  </si>
  <si>
    <t>Braun</t>
  </si>
  <si>
    <t>Del</t>
  </si>
  <si>
    <t>men</t>
  </si>
  <si>
    <t>horst</t>
  </si>
  <si>
    <t>Em</t>
  </si>
  <si>
    <t>Göt</t>
  </si>
  <si>
    <t>tin</t>
  </si>
  <si>
    <t>brück</t>
  </si>
  <si>
    <t>brügge</t>
  </si>
  <si>
    <t>Salz</t>
  </si>
  <si>
    <t>git</t>
  </si>
  <si>
    <t>helm</t>
  </si>
  <si>
    <t>Cel</t>
  </si>
  <si>
    <t>Gos</t>
  </si>
  <si>
    <t>lar</t>
  </si>
  <si>
    <t>Ha</t>
  </si>
  <si>
    <t>Hil</t>
  </si>
  <si>
    <t>des</t>
  </si>
  <si>
    <t>Lin</t>
  </si>
  <si>
    <t>Lü</t>
  </si>
  <si>
    <t>mar</t>
  </si>
  <si>
    <t>Ang</t>
  </si>
  <si>
    <t>Zufällig</t>
  </si>
  <si>
    <t>Ortsname</t>
  </si>
  <si>
    <t>Typ der Ortschaft</t>
  </si>
  <si>
    <t>Anzahl der Häuser</t>
  </si>
  <si>
    <t>Anzahl der Gaststätten</t>
  </si>
  <si>
    <t>Anzahl der Handwerker</t>
  </si>
  <si>
    <t>Einwohnerzahl</t>
  </si>
  <si>
    <t>Wan</t>
  </si>
  <si>
    <t>del</t>
  </si>
  <si>
    <t>Ab</t>
  </si>
  <si>
    <t>Ach</t>
  </si>
  <si>
    <t>Af</t>
  </si>
  <si>
    <t>Ah</t>
  </si>
  <si>
    <t>Ai</t>
  </si>
  <si>
    <t>Ak</t>
  </si>
  <si>
    <t>An</t>
  </si>
  <si>
    <t>Ar</t>
  </si>
  <si>
    <t>As</t>
  </si>
  <si>
    <t>gard</t>
  </si>
  <si>
    <t>Ax</t>
  </si>
  <si>
    <t>Ay</t>
  </si>
  <si>
    <t>ab</t>
  </si>
  <si>
    <t>ach</t>
  </si>
  <si>
    <t>aden</t>
  </si>
  <si>
    <t>aft</t>
  </si>
  <si>
    <t>agen</t>
  </si>
  <si>
    <t>agel</t>
  </si>
  <si>
    <t>ah</t>
  </si>
  <si>
    <t>ahn</t>
  </si>
  <si>
    <t>ahl</t>
  </si>
  <si>
    <t>ai</t>
  </si>
  <si>
    <t>ais</t>
  </si>
  <si>
    <t>ain</t>
  </si>
  <si>
    <t>aj</t>
  </si>
  <si>
    <t>ak</t>
  </si>
  <si>
    <t>aken</t>
  </si>
  <si>
    <t>akel</t>
  </si>
  <si>
    <t>am</t>
  </si>
  <si>
    <t>ap</t>
  </si>
  <si>
    <t>apen</t>
  </si>
  <si>
    <t>apel</t>
  </si>
  <si>
    <t>qua</t>
  </si>
  <si>
    <t>que</t>
  </si>
  <si>
    <t>qui</t>
  </si>
  <si>
    <t>quo</t>
  </si>
  <si>
    <t>qu</t>
  </si>
  <si>
    <t>ar</t>
  </si>
  <si>
    <t>aren</t>
  </si>
  <si>
    <t>arel</t>
  </si>
  <si>
    <t>as</t>
  </si>
  <si>
    <t>asen</t>
  </si>
  <si>
    <t>asel</t>
  </si>
  <si>
    <t>Ba</t>
  </si>
  <si>
    <t>at</t>
  </si>
  <si>
    <t>au</t>
  </si>
  <si>
    <t>av</t>
  </si>
  <si>
    <t>aw</t>
  </si>
  <si>
    <t>ax</t>
  </si>
  <si>
    <t>ay</t>
  </si>
  <si>
    <t>az</t>
  </si>
  <si>
    <t>Be</t>
  </si>
  <si>
    <t>Ber</t>
  </si>
  <si>
    <t>Bi</t>
  </si>
  <si>
    <t>Bie</t>
  </si>
  <si>
    <t>Bis</t>
  </si>
  <si>
    <t>pin</t>
  </si>
  <si>
    <t>Bit</t>
  </si>
  <si>
    <t>chum</t>
  </si>
  <si>
    <t>Bla</t>
  </si>
  <si>
    <t>Ble</t>
  </si>
  <si>
    <t>Bli</t>
  </si>
  <si>
    <t>Blo</t>
  </si>
  <si>
    <t>Blu</t>
  </si>
  <si>
    <t>Bos</t>
  </si>
  <si>
    <t>rus</t>
  </si>
  <si>
    <t>Bol</t>
  </si>
  <si>
    <t>Bon</t>
  </si>
  <si>
    <t>Bu</t>
  </si>
  <si>
    <t>Bun</t>
  </si>
  <si>
    <t>Bul</t>
  </si>
  <si>
    <t>Bus</t>
  </si>
  <si>
    <t>But</t>
  </si>
  <si>
    <t>Busch</t>
  </si>
  <si>
    <t>busch</t>
  </si>
  <si>
    <t>By</t>
  </si>
  <si>
    <t>Byn</t>
  </si>
  <si>
    <t>Ban</t>
  </si>
  <si>
    <t>Counter</t>
  </si>
  <si>
    <t>Kein</t>
  </si>
  <si>
    <t>Einstellungen</t>
  </si>
  <si>
    <t>Anhang</t>
  </si>
  <si>
    <t>Anzahl der Silben</t>
  </si>
  <si>
    <t>1-2</t>
  </si>
  <si>
    <t>1-3</t>
  </si>
  <si>
    <t>2-3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</si>
</sst>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9" sqref="B9"/>
    </sheetView>
  </sheetViews>
  <sheetFormatPr defaultColWidth="11.421875" defaultRowHeight="12.75"/>
  <cols>
    <col min="1" max="1" width="22.7109375" style="0" bestFit="1" customWidth="1"/>
  </cols>
  <sheetData>
    <row r="1" spans="1:6" s="1" customFormat="1" ht="18">
      <c r="A1" s="1" t="s">
        <v>281</v>
      </c>
      <c r="B1" s="4" t="str">
        <f>Counter!A7</f>
        <v>Neu Halde</v>
      </c>
      <c r="C1" s="4"/>
      <c r="D1" s="4"/>
      <c r="E1" s="4"/>
      <c r="F1" s="4"/>
    </row>
    <row r="3" spans="1:2" ht="12.75">
      <c r="A3" s="3" t="s">
        <v>282</v>
      </c>
      <c r="B3" t="str">
        <f>Counter!H6</f>
        <v>Kleinstadt</v>
      </c>
    </row>
    <row r="4" spans="1:2" ht="12.75">
      <c r="A4" s="3" t="s">
        <v>283</v>
      </c>
      <c r="B4">
        <f>Counter!H7</f>
        <v>209</v>
      </c>
    </row>
    <row r="5" spans="1:2" ht="12.75">
      <c r="A5" s="3" t="s">
        <v>284</v>
      </c>
      <c r="B5">
        <f>Counter!H8</f>
        <v>8</v>
      </c>
    </row>
    <row r="6" spans="1:2" ht="12.75">
      <c r="A6" s="3" t="s">
        <v>285</v>
      </c>
      <c r="B6">
        <f>Counter!H9</f>
        <v>7</v>
      </c>
    </row>
    <row r="7" spans="1:2" ht="12.75">
      <c r="A7" s="3" t="s">
        <v>286</v>
      </c>
      <c r="B7">
        <f>Counter!I10</f>
        <v>1112</v>
      </c>
    </row>
    <row r="8" ht="12.75">
      <c r="A8" s="3"/>
    </row>
    <row r="9" spans="1:2" ht="12.75">
      <c r="A9" s="3" t="s">
        <v>122</v>
      </c>
      <c r="B9" t="str">
        <f>B1&amp;" ist "&amp;Counter!H10&amp;" "&amp;B3&amp;Counter!K7&amp;Counter!K8&amp;Counter!K9&amp;Counter!K10</f>
        <v>Neu Halde ist eine Kleinstadt mit 209 Häusern, 8 Gaststätten, 7 Handwerkern und 1112 Einwohnern.</v>
      </c>
    </row>
    <row r="11" spans="1:8" s="3" customFormat="1" ht="12.75">
      <c r="A11" s="3" t="s">
        <v>369</v>
      </c>
      <c r="B11" s="3" t="s">
        <v>282</v>
      </c>
      <c r="D11" s="3" t="s">
        <v>24</v>
      </c>
      <c r="F11" s="3" t="s">
        <v>371</v>
      </c>
      <c r="H11" s="3" t="s">
        <v>370</v>
      </c>
    </row>
  </sheetData>
  <mergeCells count="1">
    <mergeCell ref="B1:F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8"/>
  <sheetViews>
    <sheetView workbookViewId="0" topLeftCell="E1">
      <selection activeCell="Q3" sqref="Q3:Q41"/>
    </sheetView>
  </sheetViews>
  <sheetFormatPr defaultColWidth="11.421875" defaultRowHeight="12.75"/>
  <cols>
    <col min="5" max="5" width="13.7109375" style="0" bestFit="1" customWidth="1"/>
  </cols>
  <sheetData>
    <row r="1" spans="1:17" ht="12.75">
      <c r="A1" t="s">
        <v>5</v>
      </c>
      <c r="B1" t="s">
        <v>141</v>
      </c>
      <c r="C1" t="s">
        <v>66</v>
      </c>
      <c r="D1" t="s">
        <v>38</v>
      </c>
      <c r="E1" t="s">
        <v>103</v>
      </c>
      <c r="F1" t="s">
        <v>100</v>
      </c>
      <c r="G1" t="s">
        <v>97</v>
      </c>
      <c r="H1" t="s">
        <v>98</v>
      </c>
      <c r="I1" t="s">
        <v>99</v>
      </c>
      <c r="J1" t="s">
        <v>106</v>
      </c>
      <c r="K1" t="s">
        <v>107</v>
      </c>
      <c r="L1" t="s">
        <v>108</v>
      </c>
      <c r="M1" t="s">
        <v>109</v>
      </c>
      <c r="N1" t="s">
        <v>280</v>
      </c>
      <c r="O1" t="s">
        <v>280</v>
      </c>
      <c r="P1" s="2">
        <v>1</v>
      </c>
      <c r="Q1" t="s">
        <v>280</v>
      </c>
    </row>
    <row r="2" spans="1:17" ht="12.75">
      <c r="A2" t="s">
        <v>1</v>
      </c>
      <c r="B2" t="s">
        <v>289</v>
      </c>
      <c r="C2" t="s">
        <v>301</v>
      </c>
      <c r="D2" t="s">
        <v>62</v>
      </c>
      <c r="E2" t="s">
        <v>104</v>
      </c>
      <c r="F2">
        <v>1</v>
      </c>
      <c r="G2">
        <v>4</v>
      </c>
      <c r="H2">
        <v>10</v>
      </c>
      <c r="I2">
        <v>50</v>
      </c>
      <c r="J2">
        <v>200</v>
      </c>
      <c r="K2">
        <v>1000</v>
      </c>
      <c r="L2">
        <v>5000</v>
      </c>
      <c r="M2">
        <v>50000</v>
      </c>
      <c r="N2" t="s">
        <v>100</v>
      </c>
      <c r="O2" t="s">
        <v>368</v>
      </c>
      <c r="P2" s="2">
        <v>2</v>
      </c>
      <c r="Q2" t="s">
        <v>368</v>
      </c>
    </row>
    <row r="3" spans="1:17" ht="12.75">
      <c r="A3" t="s">
        <v>6</v>
      </c>
      <c r="B3" t="s">
        <v>290</v>
      </c>
      <c r="C3" t="s">
        <v>302</v>
      </c>
      <c r="D3" t="s">
        <v>236</v>
      </c>
      <c r="E3" t="s">
        <v>105</v>
      </c>
      <c r="F3">
        <v>3</v>
      </c>
      <c r="G3">
        <v>9</v>
      </c>
      <c r="H3">
        <v>200</v>
      </c>
      <c r="I3">
        <v>300</v>
      </c>
      <c r="J3">
        <v>1000</v>
      </c>
      <c r="K3">
        <v>5000</v>
      </c>
      <c r="L3">
        <v>50000</v>
      </c>
      <c r="M3">
        <v>1000000</v>
      </c>
      <c r="N3" t="s">
        <v>97</v>
      </c>
      <c r="O3" t="s">
        <v>5</v>
      </c>
      <c r="P3" s="7" t="s">
        <v>372</v>
      </c>
      <c r="Q3" t="s">
        <v>38</v>
      </c>
    </row>
    <row r="4" spans="1:17" ht="12.75">
      <c r="A4" t="s">
        <v>10</v>
      </c>
      <c r="B4" t="s">
        <v>291</v>
      </c>
      <c r="C4" t="s">
        <v>303</v>
      </c>
      <c r="D4" t="s">
        <v>265</v>
      </c>
      <c r="E4" t="s">
        <v>110</v>
      </c>
      <c r="F4">
        <v>0</v>
      </c>
      <c r="G4">
        <v>0</v>
      </c>
      <c r="H4">
        <v>1</v>
      </c>
      <c r="I4">
        <v>2</v>
      </c>
      <c r="J4">
        <v>5</v>
      </c>
      <c r="K4">
        <v>10</v>
      </c>
      <c r="L4">
        <v>25</v>
      </c>
      <c r="M4">
        <v>50</v>
      </c>
      <c r="N4" t="s">
        <v>98</v>
      </c>
      <c r="O4" t="s">
        <v>1</v>
      </c>
      <c r="P4" s="2">
        <v>3</v>
      </c>
      <c r="Q4" t="s">
        <v>62</v>
      </c>
    </row>
    <row r="5" spans="1:17" ht="12.75">
      <c r="A5" t="s">
        <v>0</v>
      </c>
      <c r="B5" t="s">
        <v>292</v>
      </c>
      <c r="C5" t="s">
        <v>304</v>
      </c>
      <c r="D5" t="s">
        <v>266</v>
      </c>
      <c r="E5" t="s">
        <v>111</v>
      </c>
      <c r="F5">
        <v>0</v>
      </c>
      <c r="G5">
        <v>1</v>
      </c>
      <c r="H5">
        <v>3</v>
      </c>
      <c r="I5">
        <v>5</v>
      </c>
      <c r="J5">
        <v>10</v>
      </c>
      <c r="K5">
        <v>25</v>
      </c>
      <c r="L5">
        <v>100</v>
      </c>
      <c r="M5">
        <v>200</v>
      </c>
      <c r="N5" t="s">
        <v>99</v>
      </c>
      <c r="O5" t="s">
        <v>6</v>
      </c>
      <c r="P5" s="8" t="s">
        <v>373</v>
      </c>
      <c r="Q5" t="s">
        <v>236</v>
      </c>
    </row>
    <row r="6" spans="1:17" ht="12.75">
      <c r="A6" t="s">
        <v>4</v>
      </c>
      <c r="B6" t="s">
        <v>293</v>
      </c>
      <c r="C6" t="s">
        <v>306</v>
      </c>
      <c r="D6" t="s">
        <v>124</v>
      </c>
      <c r="E6" t="s">
        <v>112</v>
      </c>
      <c r="F6">
        <v>0</v>
      </c>
      <c r="G6">
        <v>0</v>
      </c>
      <c r="H6">
        <v>1</v>
      </c>
      <c r="I6">
        <v>2</v>
      </c>
      <c r="J6">
        <v>5</v>
      </c>
      <c r="K6">
        <v>8</v>
      </c>
      <c r="L6">
        <v>15</v>
      </c>
      <c r="M6">
        <v>20</v>
      </c>
      <c r="N6" t="s">
        <v>106</v>
      </c>
      <c r="O6" t="s">
        <v>10</v>
      </c>
      <c r="P6" s="6" t="s">
        <v>374</v>
      </c>
      <c r="Q6" t="s">
        <v>265</v>
      </c>
    </row>
    <row r="7" spans="1:17" ht="12.75">
      <c r="A7" t="s">
        <v>56</v>
      </c>
      <c r="B7" t="s">
        <v>294</v>
      </c>
      <c r="C7" t="s">
        <v>305</v>
      </c>
      <c r="D7" t="s">
        <v>363</v>
      </c>
      <c r="E7" t="s">
        <v>113</v>
      </c>
      <c r="F7">
        <v>1</v>
      </c>
      <c r="G7">
        <v>1</v>
      </c>
      <c r="H7">
        <v>5</v>
      </c>
      <c r="I7">
        <v>8</v>
      </c>
      <c r="J7">
        <v>10</v>
      </c>
      <c r="K7">
        <v>20</v>
      </c>
      <c r="L7">
        <v>35</v>
      </c>
      <c r="M7">
        <v>100</v>
      </c>
      <c r="N7" t="s">
        <v>107</v>
      </c>
      <c r="O7" t="s">
        <v>0</v>
      </c>
      <c r="Q7" t="s">
        <v>266</v>
      </c>
    </row>
    <row r="8" spans="1:17" ht="12.75">
      <c r="A8" t="s">
        <v>2</v>
      </c>
      <c r="B8" t="s">
        <v>191</v>
      </c>
      <c r="C8" t="s">
        <v>307</v>
      </c>
      <c r="D8" t="s">
        <v>43</v>
      </c>
      <c r="F8" t="s">
        <v>120</v>
      </c>
      <c r="G8" t="s">
        <v>120</v>
      </c>
      <c r="H8" t="s">
        <v>120</v>
      </c>
      <c r="I8" t="s">
        <v>120</v>
      </c>
      <c r="J8" t="s">
        <v>121</v>
      </c>
      <c r="K8" t="s">
        <v>121</v>
      </c>
      <c r="L8" t="s">
        <v>121</v>
      </c>
      <c r="M8" t="s">
        <v>121</v>
      </c>
      <c r="N8" t="s">
        <v>108</v>
      </c>
      <c r="O8" t="s">
        <v>4</v>
      </c>
      <c r="Q8" t="s">
        <v>124</v>
      </c>
    </row>
    <row r="9" spans="1:17" ht="12.75">
      <c r="A9" t="s">
        <v>59</v>
      </c>
      <c r="B9" t="s">
        <v>128</v>
      </c>
      <c r="C9" t="s">
        <v>309</v>
      </c>
      <c r="D9" t="s">
        <v>16</v>
      </c>
      <c r="N9" t="s">
        <v>109</v>
      </c>
      <c r="O9" t="s">
        <v>56</v>
      </c>
      <c r="Q9" t="s">
        <v>363</v>
      </c>
    </row>
    <row r="10" spans="1:17" ht="12.75">
      <c r="A10" t="s">
        <v>107</v>
      </c>
      <c r="B10" t="s">
        <v>128</v>
      </c>
      <c r="C10" t="s">
        <v>308</v>
      </c>
      <c r="D10" t="s">
        <v>15</v>
      </c>
      <c r="O10" t="s">
        <v>2</v>
      </c>
      <c r="Q10" t="s">
        <v>43</v>
      </c>
    </row>
    <row r="11" spans="1:17" ht="12.75">
      <c r="A11" t="s">
        <v>57</v>
      </c>
      <c r="B11" t="s">
        <v>295</v>
      </c>
      <c r="C11" t="s">
        <v>310</v>
      </c>
      <c r="D11" t="s">
        <v>20</v>
      </c>
      <c r="O11" t="s">
        <v>59</v>
      </c>
      <c r="Q11" t="s">
        <v>16</v>
      </c>
    </row>
    <row r="12" spans="1:17" ht="12.75">
      <c r="A12" t="s">
        <v>3</v>
      </c>
      <c r="B12" t="s">
        <v>35</v>
      </c>
      <c r="C12" t="s">
        <v>312</v>
      </c>
      <c r="D12" t="s">
        <v>37</v>
      </c>
      <c r="O12" t="s">
        <v>107</v>
      </c>
      <c r="Q12" t="s">
        <v>15</v>
      </c>
    </row>
    <row r="13" spans="1:17" ht="12.75">
      <c r="A13" t="s">
        <v>58</v>
      </c>
      <c r="B13" t="s">
        <v>279</v>
      </c>
      <c r="C13" t="s">
        <v>311</v>
      </c>
      <c r="D13" t="s">
        <v>190</v>
      </c>
      <c r="O13" t="s">
        <v>57</v>
      </c>
      <c r="Q13" t="s">
        <v>20</v>
      </c>
    </row>
    <row r="14" spans="2:17" ht="12.75">
      <c r="B14" t="s">
        <v>296</v>
      </c>
      <c r="C14" t="s">
        <v>313</v>
      </c>
      <c r="D14" t="s">
        <v>154</v>
      </c>
      <c r="O14" t="s">
        <v>3</v>
      </c>
      <c r="Q14" t="s">
        <v>37</v>
      </c>
    </row>
    <row r="15" spans="2:17" ht="12.75">
      <c r="B15" t="s">
        <v>70</v>
      </c>
      <c r="C15" t="s">
        <v>314</v>
      </c>
      <c r="D15" t="s">
        <v>18</v>
      </c>
      <c r="O15" t="s">
        <v>58</v>
      </c>
      <c r="Q15" t="s">
        <v>190</v>
      </c>
    </row>
    <row r="16" spans="2:17" ht="12.75">
      <c r="B16" t="s">
        <v>297</v>
      </c>
      <c r="C16" t="s">
        <v>316</v>
      </c>
      <c r="D16" t="s">
        <v>215</v>
      </c>
      <c r="Q16" t="s">
        <v>154</v>
      </c>
    </row>
    <row r="17" spans="2:17" ht="12.75">
      <c r="B17" t="s">
        <v>192</v>
      </c>
      <c r="C17" t="s">
        <v>315</v>
      </c>
      <c r="D17" t="s">
        <v>227</v>
      </c>
      <c r="Q17" t="s">
        <v>18</v>
      </c>
    </row>
    <row r="18" spans="2:17" ht="12.75">
      <c r="B18" t="s">
        <v>192</v>
      </c>
      <c r="C18" t="s">
        <v>38</v>
      </c>
      <c r="D18" t="s">
        <v>17</v>
      </c>
      <c r="Q18" t="s">
        <v>215</v>
      </c>
    </row>
    <row r="19" spans="2:17" ht="12.75">
      <c r="B19" t="s">
        <v>299</v>
      </c>
      <c r="C19" t="s">
        <v>317</v>
      </c>
      <c r="D19" t="s">
        <v>19</v>
      </c>
      <c r="Q19" t="s">
        <v>227</v>
      </c>
    </row>
    <row r="20" spans="2:17" ht="12.75">
      <c r="B20" t="s">
        <v>300</v>
      </c>
      <c r="C20" t="s">
        <v>149</v>
      </c>
      <c r="D20" t="s">
        <v>32</v>
      </c>
      <c r="Q20" t="s">
        <v>17</v>
      </c>
    </row>
    <row r="21" spans="2:17" ht="12.75">
      <c r="B21" t="s">
        <v>332</v>
      </c>
      <c r="C21" t="s">
        <v>318</v>
      </c>
      <c r="D21" t="s">
        <v>200</v>
      </c>
      <c r="Q21" t="s">
        <v>19</v>
      </c>
    </row>
    <row r="22" spans="2:17" ht="12.75">
      <c r="B22" t="s">
        <v>366</v>
      </c>
      <c r="C22" t="s">
        <v>320</v>
      </c>
      <c r="D22" t="s">
        <v>261</v>
      </c>
      <c r="Q22" t="s">
        <v>32</v>
      </c>
    </row>
    <row r="23" spans="2:17" ht="12.75">
      <c r="B23" t="s">
        <v>196</v>
      </c>
      <c r="C23" t="s">
        <v>319</v>
      </c>
      <c r="D23" t="s">
        <v>207</v>
      </c>
      <c r="Q23" t="s">
        <v>200</v>
      </c>
    </row>
    <row r="24" spans="2:17" ht="12.75">
      <c r="B24" t="s">
        <v>340</v>
      </c>
      <c r="C24" t="s">
        <v>326</v>
      </c>
      <c r="D24" t="s">
        <v>72</v>
      </c>
      <c r="Q24" t="s">
        <v>261</v>
      </c>
    </row>
    <row r="25" spans="2:17" ht="12.75">
      <c r="B25" t="s">
        <v>341</v>
      </c>
      <c r="C25" t="s">
        <v>328</v>
      </c>
      <c r="D25" t="s">
        <v>170</v>
      </c>
      <c r="Q25" t="s">
        <v>207</v>
      </c>
    </row>
    <row r="26" spans="2:17" ht="12.75">
      <c r="B26" t="s">
        <v>237</v>
      </c>
      <c r="C26" t="s">
        <v>327</v>
      </c>
      <c r="D26" t="s">
        <v>278</v>
      </c>
      <c r="Q26" t="s">
        <v>72</v>
      </c>
    </row>
    <row r="27" spans="2:17" ht="12.75">
      <c r="B27" t="s">
        <v>342</v>
      </c>
      <c r="C27" t="s">
        <v>329</v>
      </c>
      <c r="D27" t="s">
        <v>47</v>
      </c>
      <c r="Q27" t="s">
        <v>170</v>
      </c>
    </row>
    <row r="28" spans="2:17" ht="12.75">
      <c r="B28" t="s">
        <v>343</v>
      </c>
      <c r="C28" t="s">
        <v>331</v>
      </c>
      <c r="D28" t="s">
        <v>64</v>
      </c>
      <c r="Q28" t="s">
        <v>278</v>
      </c>
    </row>
    <row r="29" spans="2:17" ht="12.75">
      <c r="B29" t="s">
        <v>344</v>
      </c>
      <c r="C29" t="s">
        <v>330</v>
      </c>
      <c r="D29" t="s">
        <v>81</v>
      </c>
      <c r="Q29" t="s">
        <v>47</v>
      </c>
    </row>
    <row r="30" spans="2:17" ht="12.75">
      <c r="B30" t="s">
        <v>346</v>
      </c>
      <c r="C30" t="s">
        <v>333</v>
      </c>
      <c r="D30" t="s">
        <v>257</v>
      </c>
      <c r="Q30" t="s">
        <v>64</v>
      </c>
    </row>
    <row r="31" spans="2:17" ht="12.75">
      <c r="B31" t="s">
        <v>348</v>
      </c>
      <c r="C31" t="s">
        <v>334</v>
      </c>
      <c r="D31" t="s">
        <v>204</v>
      </c>
      <c r="Q31" t="s">
        <v>81</v>
      </c>
    </row>
    <row r="32" spans="2:17" ht="12.75">
      <c r="B32" t="s">
        <v>349</v>
      </c>
      <c r="C32" t="s">
        <v>335</v>
      </c>
      <c r="D32" t="s">
        <v>21</v>
      </c>
      <c r="Q32" t="s">
        <v>257</v>
      </c>
    </row>
    <row r="33" spans="2:17" ht="12.75">
      <c r="B33" t="s">
        <v>350</v>
      </c>
      <c r="C33" t="s">
        <v>336</v>
      </c>
      <c r="D33" t="s">
        <v>213</v>
      </c>
      <c r="Q33" t="s">
        <v>204</v>
      </c>
    </row>
    <row r="34" spans="2:17" ht="12.75">
      <c r="B34" t="s">
        <v>351</v>
      </c>
      <c r="C34" t="s">
        <v>337</v>
      </c>
      <c r="D34" t="s">
        <v>123</v>
      </c>
      <c r="Q34" t="s">
        <v>21</v>
      </c>
    </row>
    <row r="35" spans="2:17" ht="12.75">
      <c r="B35" t="s">
        <v>352</v>
      </c>
      <c r="C35" t="s">
        <v>338</v>
      </c>
      <c r="D35" t="s">
        <v>102</v>
      </c>
      <c r="Q35" t="s">
        <v>213</v>
      </c>
    </row>
    <row r="36" spans="2:17" ht="12.75">
      <c r="B36" t="s">
        <v>93</v>
      </c>
      <c r="C36" t="s">
        <v>339</v>
      </c>
      <c r="D36" t="s">
        <v>125</v>
      </c>
      <c r="Q36" t="s">
        <v>123</v>
      </c>
    </row>
    <row r="37" spans="2:17" ht="12.75">
      <c r="B37" t="s">
        <v>355</v>
      </c>
      <c r="C37" t="s">
        <v>150</v>
      </c>
      <c r="D37" t="s">
        <v>92</v>
      </c>
      <c r="Q37" t="s">
        <v>102</v>
      </c>
    </row>
    <row r="38" spans="2:17" ht="12.75">
      <c r="B38" t="s">
        <v>356</v>
      </c>
      <c r="C38" t="s">
        <v>151</v>
      </c>
      <c r="D38" t="s">
        <v>101</v>
      </c>
      <c r="Q38" t="s">
        <v>125</v>
      </c>
    </row>
    <row r="39" spans="2:17" ht="12.75">
      <c r="B39" t="s">
        <v>353</v>
      </c>
      <c r="C39" t="s">
        <v>152</v>
      </c>
      <c r="D39" t="s">
        <v>61</v>
      </c>
      <c r="Q39" t="s">
        <v>92</v>
      </c>
    </row>
    <row r="40" spans="2:17" ht="12.75">
      <c r="B40" t="s">
        <v>198</v>
      </c>
      <c r="C40" t="s">
        <v>165</v>
      </c>
      <c r="Q40" t="s">
        <v>101</v>
      </c>
    </row>
    <row r="41" spans="2:17" ht="12.75">
      <c r="B41" t="s">
        <v>258</v>
      </c>
      <c r="C41" t="s">
        <v>153</v>
      </c>
      <c r="Q41" t="s">
        <v>61</v>
      </c>
    </row>
    <row r="42" spans="2:3" ht="12.75">
      <c r="B42" t="s">
        <v>40</v>
      </c>
      <c r="C42" t="s">
        <v>189</v>
      </c>
    </row>
    <row r="43" spans="2:3" ht="12.75">
      <c r="B43" t="s">
        <v>357</v>
      </c>
      <c r="C43" t="s">
        <v>347</v>
      </c>
    </row>
    <row r="44" spans="2:3" ht="12.75">
      <c r="B44" t="s">
        <v>199</v>
      </c>
      <c r="C44" t="s">
        <v>44</v>
      </c>
    </row>
    <row r="45" spans="2:3" ht="12.75">
      <c r="B45" t="s">
        <v>359</v>
      </c>
      <c r="C45" t="s">
        <v>45</v>
      </c>
    </row>
    <row r="46" spans="2:3" ht="12.75">
      <c r="B46" t="s">
        <v>358</v>
      </c>
      <c r="C46" t="s">
        <v>202</v>
      </c>
    </row>
    <row r="47" spans="2:3" ht="12.75">
      <c r="B47" t="s">
        <v>201</v>
      </c>
      <c r="C47" t="s">
        <v>288</v>
      </c>
    </row>
    <row r="48" spans="2:3" ht="12.75">
      <c r="B48" t="s">
        <v>360</v>
      </c>
      <c r="C48" t="s">
        <v>94</v>
      </c>
    </row>
    <row r="49" spans="2:3" ht="12.75">
      <c r="B49" t="s">
        <v>362</v>
      </c>
      <c r="C49" t="s">
        <v>55</v>
      </c>
    </row>
    <row r="50" spans="2:3" ht="12.75">
      <c r="B50" t="s">
        <v>361</v>
      </c>
      <c r="C50" t="s">
        <v>275</v>
      </c>
    </row>
    <row r="51" spans="2:3" ht="12.75">
      <c r="B51" t="s">
        <v>364</v>
      </c>
      <c r="C51" t="s">
        <v>65</v>
      </c>
    </row>
    <row r="52" spans="2:3" ht="12.75">
      <c r="B52" t="s">
        <v>365</v>
      </c>
      <c r="C52" t="s">
        <v>37</v>
      </c>
    </row>
    <row r="53" spans="2:3" ht="12.75">
      <c r="B53" t="s">
        <v>270</v>
      </c>
      <c r="C53" t="s">
        <v>39</v>
      </c>
    </row>
    <row r="54" spans="2:3" ht="12.75">
      <c r="B54" t="s">
        <v>41</v>
      </c>
      <c r="C54" t="s">
        <v>11</v>
      </c>
    </row>
    <row r="55" spans="2:3" ht="12.75">
      <c r="B55" t="s">
        <v>42</v>
      </c>
      <c r="C55" t="s">
        <v>54</v>
      </c>
    </row>
    <row r="56" spans="2:3" ht="12.75">
      <c r="B56" t="s">
        <v>95</v>
      </c>
      <c r="C56" t="s">
        <v>155</v>
      </c>
    </row>
    <row r="57" spans="2:3" ht="12.75">
      <c r="B57" t="s">
        <v>259</v>
      </c>
      <c r="C57" t="s">
        <v>298</v>
      </c>
    </row>
    <row r="58" spans="2:3" ht="12.75">
      <c r="B58" t="s">
        <v>203</v>
      </c>
      <c r="C58" t="s">
        <v>156</v>
      </c>
    </row>
    <row r="59" spans="2:3" ht="12.75">
      <c r="B59" t="s">
        <v>142</v>
      </c>
      <c r="C59" t="s">
        <v>268</v>
      </c>
    </row>
    <row r="60" spans="2:3" ht="12.75">
      <c r="B60" t="s">
        <v>50</v>
      </c>
      <c r="C60" t="s">
        <v>219</v>
      </c>
    </row>
    <row r="61" spans="2:3" ht="12.75">
      <c r="B61" t="s">
        <v>262</v>
      </c>
      <c r="C61" t="s">
        <v>251</v>
      </c>
    </row>
    <row r="62" spans="2:3" ht="12.75">
      <c r="B62" t="s">
        <v>53</v>
      </c>
      <c r="C62" t="s">
        <v>269</v>
      </c>
    </row>
    <row r="63" spans="2:3" ht="12.75">
      <c r="B63" t="s">
        <v>51</v>
      </c>
      <c r="C63" t="s">
        <v>158</v>
      </c>
    </row>
    <row r="64" spans="2:3" ht="12.75">
      <c r="B64" t="s">
        <v>91</v>
      </c>
      <c r="C64" t="s">
        <v>209</v>
      </c>
    </row>
    <row r="65" spans="2:3" ht="12.75">
      <c r="B65" t="s">
        <v>52</v>
      </c>
      <c r="C65" t="s">
        <v>159</v>
      </c>
    </row>
    <row r="66" spans="2:3" ht="12.75">
      <c r="B66" t="s">
        <v>205</v>
      </c>
      <c r="C66" t="s">
        <v>146</v>
      </c>
    </row>
    <row r="67" spans="2:3" ht="12.75">
      <c r="B67" t="s">
        <v>206</v>
      </c>
      <c r="C67" t="s">
        <v>186</v>
      </c>
    </row>
    <row r="68" spans="2:3" ht="12.75">
      <c r="B68" t="s">
        <v>208</v>
      </c>
      <c r="C68" t="s">
        <v>161</v>
      </c>
    </row>
    <row r="69" spans="2:3" ht="12.75">
      <c r="B69" t="s">
        <v>271</v>
      </c>
      <c r="C69" t="s">
        <v>160</v>
      </c>
    </row>
    <row r="70" spans="2:3" ht="12.75">
      <c r="B70" t="s">
        <v>263</v>
      </c>
      <c r="C70" t="s">
        <v>162</v>
      </c>
    </row>
    <row r="71" spans="2:3" ht="12.75">
      <c r="B71" t="s">
        <v>63</v>
      </c>
      <c r="C71" t="s">
        <v>163</v>
      </c>
    </row>
    <row r="72" spans="2:3" ht="12.75">
      <c r="B72" t="s">
        <v>273</v>
      </c>
      <c r="C72" t="s">
        <v>272</v>
      </c>
    </row>
    <row r="73" spans="2:3" ht="12.75">
      <c r="B73" t="s">
        <v>73</v>
      </c>
      <c r="C73" t="s">
        <v>157</v>
      </c>
    </row>
    <row r="74" spans="2:3" ht="12.75">
      <c r="B74" t="s">
        <v>254</v>
      </c>
      <c r="C74" t="s">
        <v>89</v>
      </c>
    </row>
    <row r="75" spans="2:3" ht="12.75">
      <c r="B75" t="s">
        <v>88</v>
      </c>
      <c r="C75" t="s">
        <v>13</v>
      </c>
    </row>
    <row r="76" spans="2:3" ht="12.75">
      <c r="B76" t="s">
        <v>212</v>
      </c>
      <c r="C76" t="s">
        <v>131</v>
      </c>
    </row>
    <row r="77" spans="2:3" ht="12.75">
      <c r="B77" t="s">
        <v>274</v>
      </c>
      <c r="C77" t="s">
        <v>260</v>
      </c>
    </row>
    <row r="78" spans="2:3" ht="12.75">
      <c r="B78" t="s">
        <v>10</v>
      </c>
      <c r="C78" t="s">
        <v>46</v>
      </c>
    </row>
    <row r="79" spans="2:3" ht="12.75">
      <c r="B79" t="s">
        <v>214</v>
      </c>
      <c r="C79" t="s">
        <v>194</v>
      </c>
    </row>
    <row r="80" spans="2:3" ht="12.75">
      <c r="B80" t="s">
        <v>143</v>
      </c>
      <c r="C80" t="s">
        <v>167</v>
      </c>
    </row>
    <row r="81" spans="2:3" ht="12.75">
      <c r="B81" t="s">
        <v>148</v>
      </c>
      <c r="C81" t="s">
        <v>231</v>
      </c>
    </row>
    <row r="82" spans="2:3" ht="12.75">
      <c r="B82" t="s">
        <v>68</v>
      </c>
      <c r="C82" t="s">
        <v>235</v>
      </c>
    </row>
    <row r="83" spans="2:3" ht="12.75">
      <c r="B83" t="s">
        <v>71</v>
      </c>
      <c r="C83" t="s">
        <v>168</v>
      </c>
    </row>
    <row r="84" spans="2:3" ht="12.75">
      <c r="B84" t="s">
        <v>166</v>
      </c>
      <c r="C84" t="s">
        <v>255</v>
      </c>
    </row>
    <row r="85" spans="2:3" ht="12.75">
      <c r="B85" t="s">
        <v>217</v>
      </c>
      <c r="C85" t="s">
        <v>169</v>
      </c>
    </row>
    <row r="86" spans="2:3" ht="12.75">
      <c r="B86" t="s">
        <v>218</v>
      </c>
      <c r="C86" t="s">
        <v>67</v>
      </c>
    </row>
    <row r="87" spans="2:3" ht="12.75">
      <c r="B87" t="s">
        <v>75</v>
      </c>
      <c r="C87" t="s">
        <v>228</v>
      </c>
    </row>
    <row r="88" spans="2:3" ht="12.75">
      <c r="B88" t="s">
        <v>220</v>
      </c>
      <c r="C88" t="s">
        <v>36</v>
      </c>
    </row>
    <row r="89" spans="2:3" ht="12.75">
      <c r="B89" t="s">
        <v>221</v>
      </c>
      <c r="C89" t="s">
        <v>96</v>
      </c>
    </row>
    <row r="90" spans="2:3" ht="12.75">
      <c r="B90" t="s">
        <v>74</v>
      </c>
      <c r="C90" t="s">
        <v>224</v>
      </c>
    </row>
    <row r="91" spans="2:3" ht="12.75">
      <c r="B91" t="s">
        <v>276</v>
      </c>
      <c r="C91" t="s">
        <v>12</v>
      </c>
    </row>
    <row r="92" spans="2:3" ht="12.75">
      <c r="B92" t="s">
        <v>277</v>
      </c>
      <c r="C92" t="s">
        <v>188</v>
      </c>
    </row>
    <row r="93" spans="2:3" ht="12.75">
      <c r="B93" t="s">
        <v>76</v>
      </c>
      <c r="C93" t="s">
        <v>345</v>
      </c>
    </row>
    <row r="94" spans="2:3" ht="12.75">
      <c r="B94" t="s">
        <v>223</v>
      </c>
      <c r="C94" t="s">
        <v>325</v>
      </c>
    </row>
    <row r="95" spans="2:3" ht="12.75">
      <c r="B95" t="s">
        <v>225</v>
      </c>
      <c r="C95" t="s">
        <v>321</v>
      </c>
    </row>
    <row r="96" spans="2:3" ht="12.75">
      <c r="B96" t="s">
        <v>210</v>
      </c>
      <c r="C96" t="s">
        <v>322</v>
      </c>
    </row>
    <row r="97" spans="2:3" ht="12.75">
      <c r="B97" t="s">
        <v>77</v>
      </c>
      <c r="C97" t="s">
        <v>323</v>
      </c>
    </row>
    <row r="98" spans="2:3" ht="12.75">
      <c r="B98" t="s">
        <v>226</v>
      </c>
      <c r="C98" t="s">
        <v>324</v>
      </c>
    </row>
    <row r="99" spans="2:3" ht="12.75">
      <c r="B99" t="s">
        <v>144</v>
      </c>
      <c r="C99" t="s">
        <v>244</v>
      </c>
    </row>
    <row r="100" spans="2:3" ht="12.75">
      <c r="B100" t="s">
        <v>78</v>
      </c>
      <c r="C100" t="s">
        <v>193</v>
      </c>
    </row>
    <row r="101" spans="2:3" ht="12.75">
      <c r="B101" t="s">
        <v>79</v>
      </c>
      <c r="C101" t="s">
        <v>49</v>
      </c>
    </row>
    <row r="102" spans="2:3" ht="12.75">
      <c r="B102" t="s">
        <v>126</v>
      </c>
      <c r="C102" t="s">
        <v>354</v>
      </c>
    </row>
    <row r="103" spans="2:3" ht="12.75">
      <c r="B103" t="s">
        <v>229</v>
      </c>
      <c r="C103" t="s">
        <v>197</v>
      </c>
    </row>
    <row r="104" spans="2:3" ht="12.75">
      <c r="B104" t="s">
        <v>80</v>
      </c>
      <c r="C104" t="s">
        <v>34</v>
      </c>
    </row>
    <row r="105" spans="2:3" ht="12.75">
      <c r="B105" t="s">
        <v>230</v>
      </c>
      <c r="C105" t="s">
        <v>69</v>
      </c>
    </row>
    <row r="106" spans="2:3" ht="12.75">
      <c r="B106" t="s">
        <v>82</v>
      </c>
      <c r="C106" t="s">
        <v>195</v>
      </c>
    </row>
    <row r="107" spans="2:3" ht="12.75">
      <c r="B107" t="s">
        <v>83</v>
      </c>
      <c r="C107" t="s">
        <v>90</v>
      </c>
    </row>
    <row r="108" spans="2:3" ht="12.75">
      <c r="B108" t="s">
        <v>84</v>
      </c>
      <c r="C108" t="s">
        <v>211</v>
      </c>
    </row>
    <row r="109" spans="2:3" ht="12.75">
      <c r="B109" t="s">
        <v>14</v>
      </c>
      <c r="C109" t="s">
        <v>164</v>
      </c>
    </row>
    <row r="110" spans="2:3" ht="12.75">
      <c r="B110" t="s">
        <v>85</v>
      </c>
      <c r="C110" t="s">
        <v>246</v>
      </c>
    </row>
    <row r="111" spans="2:3" ht="12.75">
      <c r="B111" t="s">
        <v>232</v>
      </c>
      <c r="C111" t="s">
        <v>222</v>
      </c>
    </row>
    <row r="112" spans="2:3" ht="12.75">
      <c r="B112" t="s">
        <v>48</v>
      </c>
      <c r="C112" t="s">
        <v>233</v>
      </c>
    </row>
    <row r="113" spans="2:3" ht="12.75">
      <c r="B113" t="s">
        <v>234</v>
      </c>
      <c r="C113" t="s">
        <v>136</v>
      </c>
    </row>
    <row r="114" spans="2:3" ht="12.75">
      <c r="B114" t="s">
        <v>267</v>
      </c>
      <c r="C114" t="s">
        <v>127</v>
      </c>
    </row>
    <row r="115" spans="2:3" ht="12.75">
      <c r="B115" t="s">
        <v>7</v>
      </c>
      <c r="C115" t="s">
        <v>264</v>
      </c>
    </row>
    <row r="116" spans="2:3" ht="12.75">
      <c r="B116" t="s">
        <v>238</v>
      </c>
      <c r="C116" t="s">
        <v>147</v>
      </c>
    </row>
    <row r="117" spans="2:3" ht="12.75">
      <c r="B117" t="s">
        <v>239</v>
      </c>
      <c r="C117" t="s">
        <v>171</v>
      </c>
    </row>
    <row r="118" spans="2:3" ht="12.75">
      <c r="B118" t="s">
        <v>86</v>
      </c>
      <c r="C118" t="s">
        <v>172</v>
      </c>
    </row>
    <row r="119" spans="2:3" ht="12.75">
      <c r="B119" t="s">
        <v>241</v>
      </c>
      <c r="C119" t="s">
        <v>173</v>
      </c>
    </row>
    <row r="120" spans="2:3" ht="12.75">
      <c r="B120" t="s">
        <v>87</v>
      </c>
      <c r="C120" t="s">
        <v>240</v>
      </c>
    </row>
    <row r="121" spans="2:3" ht="12.75">
      <c r="B121" t="s">
        <v>187</v>
      </c>
      <c r="C121" t="s">
        <v>174</v>
      </c>
    </row>
    <row r="122" spans="2:3" ht="12.75">
      <c r="B122" t="s">
        <v>145</v>
      </c>
      <c r="C122" t="s">
        <v>256</v>
      </c>
    </row>
    <row r="123" spans="2:3" ht="12.75">
      <c r="B123" t="s">
        <v>130</v>
      </c>
      <c r="C123" t="s">
        <v>175</v>
      </c>
    </row>
    <row r="124" spans="2:3" ht="12.75">
      <c r="B124" t="s">
        <v>242</v>
      </c>
      <c r="C124" t="s">
        <v>176</v>
      </c>
    </row>
    <row r="125" spans="2:3" ht="12.75">
      <c r="B125" t="s">
        <v>132</v>
      </c>
      <c r="C125" t="s">
        <v>23</v>
      </c>
    </row>
    <row r="126" spans="2:3" ht="12.75">
      <c r="B126" t="s">
        <v>129</v>
      </c>
      <c r="C126" t="s">
        <v>177</v>
      </c>
    </row>
    <row r="127" spans="2:3" ht="12.75">
      <c r="B127" t="s">
        <v>243</v>
      </c>
      <c r="C127" t="s">
        <v>178</v>
      </c>
    </row>
    <row r="128" spans="2:3" ht="12.75">
      <c r="B128" t="s">
        <v>133</v>
      </c>
      <c r="C128" t="s">
        <v>179</v>
      </c>
    </row>
    <row r="129" spans="2:3" ht="12.75">
      <c r="B129" t="s">
        <v>245</v>
      </c>
      <c r="C129" t="s">
        <v>180</v>
      </c>
    </row>
    <row r="130" spans="2:3" ht="12.75">
      <c r="B130" t="s">
        <v>247</v>
      </c>
      <c r="C130" t="s">
        <v>181</v>
      </c>
    </row>
    <row r="131" spans="2:3" ht="12.75">
      <c r="B131" t="s">
        <v>134</v>
      </c>
      <c r="C131" t="s">
        <v>182</v>
      </c>
    </row>
    <row r="132" spans="2:3" ht="12.75">
      <c r="B132" t="s">
        <v>248</v>
      </c>
      <c r="C132" t="s">
        <v>183</v>
      </c>
    </row>
    <row r="133" spans="2:3" ht="12.75">
      <c r="B133" t="s">
        <v>249</v>
      </c>
      <c r="C133" t="s">
        <v>185</v>
      </c>
    </row>
    <row r="134" spans="2:3" ht="12.75">
      <c r="B134" t="s">
        <v>287</v>
      </c>
      <c r="C134" t="s">
        <v>216</v>
      </c>
    </row>
    <row r="135" ht="12.75">
      <c r="B135" t="s">
        <v>22</v>
      </c>
    </row>
    <row r="136" ht="12.75">
      <c r="B136" t="s">
        <v>33</v>
      </c>
    </row>
    <row r="137" ht="12.75">
      <c r="B137" t="s">
        <v>250</v>
      </c>
    </row>
    <row r="138" ht="12.75">
      <c r="B138" t="s">
        <v>9</v>
      </c>
    </row>
    <row r="139" ht="12.75">
      <c r="B139" t="s">
        <v>8</v>
      </c>
    </row>
    <row r="140" ht="12.75">
      <c r="B140" t="s">
        <v>60</v>
      </c>
    </row>
    <row r="141" ht="12.75">
      <c r="B141" t="s">
        <v>252</v>
      </c>
    </row>
    <row r="142" ht="12.75">
      <c r="B142" t="s">
        <v>253</v>
      </c>
    </row>
    <row r="143" ht="12.75">
      <c r="B143" t="s">
        <v>135</v>
      </c>
    </row>
    <row r="144" ht="12.75">
      <c r="B144" t="s">
        <v>137</v>
      </c>
    </row>
    <row r="145" ht="12.75">
      <c r="B145" t="s">
        <v>140</v>
      </c>
    </row>
    <row r="146" ht="12.75">
      <c r="B146" t="s">
        <v>138</v>
      </c>
    </row>
    <row r="147" ht="12.75">
      <c r="B147" t="s">
        <v>184</v>
      </c>
    </row>
    <row r="148" ht="12.75">
      <c r="B148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6" sqref="F6"/>
    </sheetView>
  </sheetViews>
  <sheetFormatPr defaultColWidth="11.421875" defaultRowHeight="12.75"/>
  <sheetData>
    <row r="1" spans="2:8" ht="12.75">
      <c r="B1" t="s">
        <v>24</v>
      </c>
      <c r="C1" t="s">
        <v>25</v>
      </c>
      <c r="D1" t="s">
        <v>26</v>
      </c>
      <c r="E1" t="s">
        <v>27</v>
      </c>
      <c r="F1" t="s">
        <v>370</v>
      </c>
      <c r="H1" t="s">
        <v>103</v>
      </c>
    </row>
    <row r="2" spans="1:8" ht="12.75">
      <c r="A2" t="s">
        <v>28</v>
      </c>
      <c r="B2">
        <f>COUNTA(Listen!A:A)</f>
        <v>13</v>
      </c>
      <c r="C2">
        <f>COUNTA(Listen!B:B)</f>
        <v>148</v>
      </c>
      <c r="D2">
        <f>COUNTA(Listen!C:C)</f>
        <v>134</v>
      </c>
      <c r="F2">
        <f>COUNTA(Listen!D:D)</f>
        <v>39</v>
      </c>
      <c r="G2" t="s">
        <v>28</v>
      </c>
      <c r="H2">
        <v>8</v>
      </c>
    </row>
    <row r="3" spans="1:8" ht="12.75">
      <c r="A3" t="s">
        <v>29</v>
      </c>
      <c r="B3">
        <f ca="1">IF(RAND()&gt;0.25,1,0)</f>
        <v>1</v>
      </c>
      <c r="C3">
        <v>1</v>
      </c>
      <c r="D3">
        <f ca="1">IF(C6=1,0,IF(C6=2,1,IF(C6=6,1,IF(RAND()&gt;0.25,1,0))))</f>
        <v>1</v>
      </c>
      <c r="E3">
        <f ca="1">IF(C6&lt;4,0,IF(RAND()&gt;0.75,1,0))</f>
        <v>0</v>
      </c>
      <c r="F3">
        <f ca="1">IF(RAND()&gt;0.5,1,0)</f>
        <v>0</v>
      </c>
      <c r="G3" t="s">
        <v>115</v>
      </c>
      <c r="H3">
        <f ca="1">INT(RAND()*100+1)</f>
        <v>63</v>
      </c>
    </row>
    <row r="4" spans="1:8" ht="12.75">
      <c r="A4" t="s">
        <v>30</v>
      </c>
      <c r="B4">
        <f ca="1">INT(RAND()*B2)+1</f>
        <v>6</v>
      </c>
      <c r="C4">
        <f ca="1">INT(RAND()*C2)+1</f>
        <v>73</v>
      </c>
      <c r="D4">
        <f ca="1">INT(RAND()*D2)+1</f>
        <v>46</v>
      </c>
      <c r="E4">
        <f ca="1">INT(RAND()*E2)+1</f>
        <v>1</v>
      </c>
      <c r="F4">
        <f ca="1">INT(RAND()*F2)+1</f>
        <v>12</v>
      </c>
      <c r="G4" t="s">
        <v>30</v>
      </c>
      <c r="H4">
        <f>IF(I6=1,IF(H3&gt;98,8,IF(H3&gt;85,7,IF(H3&gt;70,6,IF(H3&gt;60,5,IF(H3&gt;50,4,IF(H3&gt;20,3,IF(H3&gt;10,2,1))))))),I6-1)</f>
        <v>5</v>
      </c>
    </row>
    <row r="5" spans="1:8" ht="12.75">
      <c r="A5" t="s">
        <v>31</v>
      </c>
      <c r="B5" t="str">
        <f ca="1">IF(B6=1,IF(B3,INDIRECT("Listen!A"&amp;B4),""),IF(B6=2,"",INDIRECT("listen!A"&amp;B6-2)))</f>
        <v>Neu</v>
      </c>
      <c r="C5" t="str">
        <f ca="1">IF(C3,INDIRECT("Listen!b"&amp;C4),"")</f>
        <v>Hal</v>
      </c>
      <c r="D5" t="str">
        <f ca="1">IF(D3,INDIRECT("Listen!c"&amp;D4),"")</f>
        <v>de</v>
      </c>
      <c r="E5">
        <f ca="1">IF(E3,INDIRECT("Listen!c"&amp;E4),"")</f>
      </c>
      <c r="F5">
        <f ca="1">IF(F6=1,IF(F3,INDIRECT("Listen!D"&amp;F4),""),IF(F6=2,"",INDIRECT("Listen!D"&amp;F6-2)))</f>
      </c>
      <c r="G5" t="s">
        <v>119</v>
      </c>
      <c r="H5" t="str">
        <f>CHOOSE(H4,"F","G","H","I","J","K","l","M")</f>
        <v>J</v>
      </c>
    </row>
    <row r="6" spans="1:9" ht="12.75">
      <c r="A6" t="s">
        <v>367</v>
      </c>
      <c r="B6">
        <v>1</v>
      </c>
      <c r="C6">
        <v>5</v>
      </c>
      <c r="F6">
        <v>1</v>
      </c>
      <c r="G6" t="s">
        <v>114</v>
      </c>
      <c r="H6" t="str">
        <f ca="1">INDIRECT("Listen!"&amp;H5&amp;"1")</f>
        <v>Kleinstadt</v>
      </c>
      <c r="I6">
        <v>1</v>
      </c>
    </row>
    <row r="7" spans="1:11" ht="12.75">
      <c r="A7" s="5" t="str">
        <f>B5&amp;" "&amp;C5&amp;D5&amp;E5&amp;F5</f>
        <v>Neu Halde</v>
      </c>
      <c r="B7" s="5"/>
      <c r="C7" s="5"/>
      <c r="D7" s="5"/>
      <c r="E7" s="5"/>
      <c r="F7" s="5"/>
      <c r="G7" t="s">
        <v>116</v>
      </c>
      <c r="H7">
        <f ca="1">INT(RAND()*(J7-I7)+I7)</f>
        <v>209</v>
      </c>
      <c r="I7">
        <f ca="1">INDIRECT("Listen!"&amp;H5&amp;"2")</f>
        <v>200</v>
      </c>
      <c r="J7">
        <f ca="1">INDIRECT("Listen!"&amp;H5&amp;"3")</f>
        <v>1000</v>
      </c>
      <c r="K7" t="str">
        <f>IF(H7=1," mit einem Haus"," mit "&amp;H7&amp;" Häusern")</f>
        <v> mit 209 Häusern</v>
      </c>
    </row>
    <row r="8" spans="7:11" ht="12.75">
      <c r="G8" s="2" t="s">
        <v>118</v>
      </c>
      <c r="H8">
        <f ca="1">INT(RAND()*(J8-I8)+I8)</f>
        <v>8</v>
      </c>
      <c r="I8">
        <f ca="1">INDIRECT("Listen!"&amp;H5&amp;"4")</f>
        <v>5</v>
      </c>
      <c r="J8">
        <f ca="1">INDIRECT("Listen!"&amp;H5&amp;"5")</f>
        <v>10</v>
      </c>
      <c r="K8" t="str">
        <f>IF(H8&lt;1,"",IF(H8=1,", einer Gaststätte",", "&amp;H8&amp;" Gaststätten"))</f>
        <v>, 8 Gaststätten</v>
      </c>
    </row>
    <row r="9" spans="7:11" ht="12.75">
      <c r="G9" t="s">
        <v>117</v>
      </c>
      <c r="H9">
        <f ca="1">INT(RAND()*(J9-I9)+I9)</f>
        <v>7</v>
      </c>
      <c r="I9">
        <f ca="1">INDIRECT("Listen!"&amp;H5&amp;"6")</f>
        <v>5</v>
      </c>
      <c r="J9">
        <f ca="1">INDIRECT("Listen!"&amp;H5&amp;"7")</f>
        <v>10</v>
      </c>
      <c r="K9" t="str">
        <f>IF(H9&lt;1,"",IF(H9=1,", einem Handwerker",", "&amp;H9&amp;" Handwerkern"))</f>
        <v>, 7 Handwerkern</v>
      </c>
    </row>
    <row r="10" spans="8:11" ht="12.75">
      <c r="H10" t="str">
        <f ca="1">INDIRECT("Listen!"&amp;H5&amp;"8")</f>
        <v>eine</v>
      </c>
      <c r="I10">
        <f ca="1">INT(H7*(RAND()*4+2))</f>
        <v>1112</v>
      </c>
      <c r="K10" t="str">
        <f>" und "&amp;I10&amp;" Einwohnern."</f>
        <v> und 1112 Einwohnern.</v>
      </c>
    </row>
  </sheetData>
  <mergeCells count="1">
    <mergeCell ref="A7:F7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Thalurial</dc:creator>
  <cp:keywords/>
  <dc:description/>
  <cp:lastModifiedBy>AADLEM</cp:lastModifiedBy>
  <dcterms:created xsi:type="dcterms:W3CDTF">2007-07-26T17:38:38Z</dcterms:created>
  <dcterms:modified xsi:type="dcterms:W3CDTF">2007-08-15T09:00:59Z</dcterms:modified>
  <cp:category/>
  <cp:version/>
  <cp:contentType/>
  <cp:contentStatus/>
</cp:coreProperties>
</file>